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00 共有\04 ホームページ\"/>
    </mc:Choice>
  </mc:AlternateContent>
  <workbookProtection workbookPassword="8649" lockStructure="1"/>
  <bookViews>
    <workbookView xWindow="240" yWindow="60" windowWidth="14940" windowHeight="787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<sst xmlns="http://schemas.openxmlformats.org/spreadsheetml/2006/main" count="221" uniqueCount="111">
  <si>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</si>
  <si>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</si>
  <si>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</si>
  <si>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</si>
  <si>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</si>
  <si>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</si>
  <si>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</si>
  <si>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</si>
  <si>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</si>
  <si>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</si>
  <si>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</si>
  <si>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</si>
  <si>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</si>
  <si>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</si>
  <si>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</si>
  <si>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</si>
  <si>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</si>
  <si>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</si>
  <si>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</si>
  <si>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</si>
  <si>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</si>
  <si>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</si>
  <si>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</si>
  <si>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</si>
  <si>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</si>
  <si>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</si>
  <si>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</si>
  <si>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</si>
  <si>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</si>
  <si>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</si>
  <si>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</si>
  <si>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</si>
  <si>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</si>
  <si>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</si>
  <si>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</si>
  <si>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</si>
  <si>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</si>
  <si>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</si>
  <si>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</si>
  <si>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</si>
  <si>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</si>
  <si>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</si>
  <si>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</si>
  <si>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</si>
  <si>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</si>
  <si>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</si>
  <si>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</si>
  <si>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</si>
  <si>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</si>
  <si>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</si>
  <si>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</si>
  <si>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</si>
  <si>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</si>
  <si>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</si>
  <si>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</si>
  <si>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</si>
  <si>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</si>
  <si>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</si>
  <si>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</si>
  <si>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</si>
  <si>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</si>
  <si>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</si>
  <si>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</si>
  <si>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</si>
  <si>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</si>
  <si>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</si>
  <si>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</si>
  <si>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</si>
  <si>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</si>
  <si>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</si>
  <si>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</si>
  <si>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</si>
  <si>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</si>
  <si>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</si>
  <si>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</si>
  <si>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</si>
  <si>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</si>
  <si>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</si>
  <si>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</si>
  <si>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</si>
  <si>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</si>
  <si>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</si>
  <si>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</si>
  <si>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</si>
  <si>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</si>
  <si>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</si>
  <si>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</si>
  <si>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</si>
  <si>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</si>
  <si>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</si>
  <si>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</si>
  <si>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</si>
  <si>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</si>
  <si>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</si>
  <si>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</si>
  <si>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</si>
  <si>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天龍村</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</si>
  <si>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</si>
  <si>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</si>
  <si>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</si>
  <si>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</si>
  <si>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</si>
  <si>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</si>
  <si>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</si>
  <si>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</si>
  <si>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</si>
  <si>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</si>
  <si>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</si>
  <si>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⑦施設利用率、⑧水洗化率については、少子高齢化が進む中、後継ぎのいない高齢者のみの世帯が多いため、下水道加入者が増えず、処理場の稼働率も上がらない状態となっています。
　また⑥汚水処理原価についても、処理区域の地形上、ポンプ施設も多く、管路・処理場の維持管理には多額の経費が必要なため、類似団体と比べて高くなっており、費用について一般会計からの基準外繰入金で賄われているため、⑤経費回収率も低い値で推移しています。
　そのため①収益的収支比率は100％未満で推移しており、単年度収支は赤字となっているため、経営改善を図っていく必要があります。</t>
    <phoneticPr fontId="4"/>
  </si>
  <si>
    <t>　供用開始より15年、今のところ目立ったトラブルは起きていませんが、マンホールポンプが経年劣化により故障が起きる事例も発生しているため、計画的な更新を行っていきます。</t>
    <phoneticPr fontId="4"/>
  </si>
  <si>
    <t>　少子高齢化による人口減少が見込まれ、下水処理区域外の浄化槽汚泥やし尿を、当村の処理場で受け入れ処理することができないか費用対効果や先進地事例等を研究しながら検討したいと考えます。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</si>
</sst>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7922648"/>
        <c:axId val="417923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7.0000000000000007E-2</c:v>
                </c:pt>
              </c:numCache>
            </c:numRef>
          </c:val>
          <c:smooth val="0"/>
        </c:ser>
        <c:dLbls>
          <c:showLegendKey val="0"/>
          <c:showVal val="0"/>
          <c:showCatName val="0"/>
          <c:showSerName val="0"/>
          <c:showPercent val="0"/>
          <c:showBubbleSize val="0"/>
        </c:dLbls>
        <c:marker val="1"/>
        <c:smooth val="0"/>
        <c:axId val="417922648"/>
        <c:axId val="417923032"/>
      </c:lineChart>
      <c:dateAx>
        <c:axId val="417922648"/>
        <c:scaling>
          <c:orientation val="minMax"/>
        </c:scaling>
        <c:delete val="1"/>
        <c:axPos val="b"/>
        <c:numFmt formatCode="ge" sourceLinked="1"/>
        <c:majorTickMark val="none"/>
        <c:minorTickMark val="none"/>
        <c:tickLblPos val="none"/>
        <c:crossAx val="417923032"/>
        <c:crosses val="autoZero"/>
        <c:auto val="1"/>
        <c:lblOffset val="100"/>
        <c:baseTimeUnit val="years"/>
      </c:dateAx>
      <c:valAx>
        <c:axId val="417923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92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36.25</c:v>
                </c:pt>
                <c:pt idx="1">
                  <c:v>32.630000000000003</c:v>
                </c:pt>
                <c:pt idx="2">
                  <c:v>32.5</c:v>
                </c:pt>
                <c:pt idx="3">
                  <c:v>29.63</c:v>
                </c:pt>
                <c:pt idx="4">
                  <c:v>27.88</c:v>
                </c:pt>
              </c:numCache>
            </c:numRef>
          </c:val>
        </c:ser>
        <c:dLbls>
          <c:showLegendKey val="0"/>
          <c:showVal val="0"/>
          <c:showCatName val="0"/>
          <c:showSerName val="0"/>
          <c:showPercent val="0"/>
          <c:showBubbleSize val="0"/>
        </c:dLbls>
        <c:gapWidth val="150"/>
        <c:axId val="418182112"/>
        <c:axId val="418182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41.35</c:v>
                </c:pt>
              </c:numCache>
            </c:numRef>
          </c:val>
          <c:smooth val="0"/>
        </c:ser>
        <c:dLbls>
          <c:showLegendKey val="0"/>
          <c:showVal val="0"/>
          <c:showCatName val="0"/>
          <c:showSerName val="0"/>
          <c:showPercent val="0"/>
          <c:showBubbleSize val="0"/>
        </c:dLbls>
        <c:marker val="1"/>
        <c:smooth val="0"/>
        <c:axId val="418182112"/>
        <c:axId val="418182504"/>
      </c:lineChart>
      <c:dateAx>
        <c:axId val="418182112"/>
        <c:scaling>
          <c:orientation val="minMax"/>
        </c:scaling>
        <c:delete val="1"/>
        <c:axPos val="b"/>
        <c:numFmt formatCode="ge" sourceLinked="1"/>
        <c:majorTickMark val="none"/>
        <c:minorTickMark val="none"/>
        <c:tickLblPos val="none"/>
        <c:crossAx val="418182504"/>
        <c:crosses val="autoZero"/>
        <c:auto val="1"/>
        <c:lblOffset val="100"/>
        <c:baseTimeUnit val="years"/>
      </c:dateAx>
      <c:valAx>
        <c:axId val="418182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18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76.98</c:v>
                </c:pt>
                <c:pt idx="1">
                  <c:v>77.349999999999994</c:v>
                </c:pt>
                <c:pt idx="2">
                  <c:v>80.25</c:v>
                </c:pt>
                <c:pt idx="3">
                  <c:v>77.62</c:v>
                </c:pt>
                <c:pt idx="4">
                  <c:v>77.84</c:v>
                </c:pt>
              </c:numCache>
            </c:numRef>
          </c:val>
        </c:ser>
        <c:dLbls>
          <c:showLegendKey val="0"/>
          <c:showVal val="0"/>
          <c:showCatName val="0"/>
          <c:showSerName val="0"/>
          <c:showPercent val="0"/>
          <c:showBubbleSize val="0"/>
        </c:dLbls>
        <c:gapWidth val="150"/>
        <c:axId val="418183680"/>
        <c:axId val="418184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82.9</c:v>
                </c:pt>
              </c:numCache>
            </c:numRef>
          </c:val>
          <c:smooth val="0"/>
        </c:ser>
        <c:dLbls>
          <c:showLegendKey val="0"/>
          <c:showVal val="0"/>
          <c:showCatName val="0"/>
          <c:showSerName val="0"/>
          <c:showPercent val="0"/>
          <c:showBubbleSize val="0"/>
        </c:dLbls>
        <c:marker val="1"/>
        <c:smooth val="0"/>
        <c:axId val="418183680"/>
        <c:axId val="418184072"/>
      </c:lineChart>
      <c:dateAx>
        <c:axId val="418183680"/>
        <c:scaling>
          <c:orientation val="minMax"/>
        </c:scaling>
        <c:delete val="1"/>
        <c:axPos val="b"/>
        <c:numFmt formatCode="ge" sourceLinked="1"/>
        <c:majorTickMark val="none"/>
        <c:minorTickMark val="none"/>
        <c:tickLblPos val="none"/>
        <c:crossAx val="418184072"/>
        <c:crosses val="autoZero"/>
        <c:auto val="1"/>
        <c:lblOffset val="100"/>
        <c:baseTimeUnit val="years"/>
      </c:dateAx>
      <c:valAx>
        <c:axId val="41818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18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99.15</c:v>
                </c:pt>
                <c:pt idx="1">
                  <c:v>98.97</c:v>
                </c:pt>
                <c:pt idx="2">
                  <c:v>98.63</c:v>
                </c:pt>
                <c:pt idx="3">
                  <c:v>87.17</c:v>
                </c:pt>
                <c:pt idx="4">
                  <c:v>98.67</c:v>
                </c:pt>
              </c:numCache>
            </c:numRef>
          </c:val>
        </c:ser>
        <c:dLbls>
          <c:showLegendKey val="0"/>
          <c:showVal val="0"/>
          <c:showCatName val="0"/>
          <c:showSerName val="0"/>
          <c:showPercent val="0"/>
          <c:showBubbleSize val="0"/>
        </c:dLbls>
        <c:gapWidth val="150"/>
        <c:axId val="417669568"/>
        <c:axId val="41767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7669568"/>
        <c:axId val="417679168"/>
      </c:lineChart>
      <c:dateAx>
        <c:axId val="417669568"/>
        <c:scaling>
          <c:orientation val="minMax"/>
        </c:scaling>
        <c:delete val="1"/>
        <c:axPos val="b"/>
        <c:numFmt formatCode="ge" sourceLinked="1"/>
        <c:majorTickMark val="none"/>
        <c:minorTickMark val="none"/>
        <c:tickLblPos val="none"/>
        <c:crossAx val="417679168"/>
        <c:crosses val="autoZero"/>
        <c:auto val="1"/>
        <c:lblOffset val="100"/>
        <c:baseTimeUnit val="years"/>
      </c:dateAx>
      <c:valAx>
        <c:axId val="41767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66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7717568"/>
        <c:axId val="41772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7717568"/>
        <c:axId val="417726144"/>
      </c:lineChart>
      <c:dateAx>
        <c:axId val="417717568"/>
        <c:scaling>
          <c:orientation val="minMax"/>
        </c:scaling>
        <c:delete val="1"/>
        <c:axPos val="b"/>
        <c:numFmt formatCode="ge" sourceLinked="1"/>
        <c:majorTickMark val="none"/>
        <c:minorTickMark val="none"/>
        <c:tickLblPos val="none"/>
        <c:crossAx val="417726144"/>
        <c:crosses val="autoZero"/>
        <c:auto val="1"/>
        <c:lblOffset val="100"/>
        <c:baseTimeUnit val="years"/>
      </c:dateAx>
      <c:valAx>
        <c:axId val="41772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71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7663672"/>
        <c:axId val="416507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7663672"/>
        <c:axId val="416507864"/>
      </c:lineChart>
      <c:dateAx>
        <c:axId val="417663672"/>
        <c:scaling>
          <c:orientation val="minMax"/>
        </c:scaling>
        <c:delete val="1"/>
        <c:axPos val="b"/>
        <c:numFmt formatCode="ge" sourceLinked="1"/>
        <c:majorTickMark val="none"/>
        <c:minorTickMark val="none"/>
        <c:tickLblPos val="none"/>
        <c:crossAx val="416507864"/>
        <c:crosses val="autoZero"/>
        <c:auto val="1"/>
        <c:lblOffset val="100"/>
        <c:baseTimeUnit val="years"/>
      </c:dateAx>
      <c:valAx>
        <c:axId val="416507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66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7940432"/>
        <c:axId val="417940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7940432"/>
        <c:axId val="417940824"/>
      </c:lineChart>
      <c:dateAx>
        <c:axId val="417940432"/>
        <c:scaling>
          <c:orientation val="minMax"/>
        </c:scaling>
        <c:delete val="1"/>
        <c:axPos val="b"/>
        <c:numFmt formatCode="ge" sourceLinked="1"/>
        <c:majorTickMark val="none"/>
        <c:minorTickMark val="none"/>
        <c:tickLblPos val="none"/>
        <c:crossAx val="417940824"/>
        <c:crosses val="autoZero"/>
        <c:auto val="1"/>
        <c:lblOffset val="100"/>
        <c:baseTimeUnit val="years"/>
      </c:dateAx>
      <c:valAx>
        <c:axId val="417940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94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7942000"/>
        <c:axId val="417942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7942000"/>
        <c:axId val="417942392"/>
      </c:lineChart>
      <c:dateAx>
        <c:axId val="417942000"/>
        <c:scaling>
          <c:orientation val="minMax"/>
        </c:scaling>
        <c:delete val="1"/>
        <c:axPos val="b"/>
        <c:numFmt formatCode="ge" sourceLinked="1"/>
        <c:majorTickMark val="none"/>
        <c:minorTickMark val="none"/>
        <c:tickLblPos val="none"/>
        <c:crossAx val="417942392"/>
        <c:crosses val="autoZero"/>
        <c:auto val="1"/>
        <c:lblOffset val="100"/>
        <c:baseTimeUnit val="years"/>
      </c:dateAx>
      <c:valAx>
        <c:axId val="417942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94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6509040"/>
        <c:axId val="41794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1434.89</c:v>
                </c:pt>
              </c:numCache>
            </c:numRef>
          </c:val>
          <c:smooth val="0"/>
        </c:ser>
        <c:dLbls>
          <c:showLegendKey val="0"/>
          <c:showVal val="0"/>
          <c:showCatName val="0"/>
          <c:showSerName val="0"/>
          <c:showPercent val="0"/>
          <c:showBubbleSize val="0"/>
        </c:dLbls>
        <c:marker val="1"/>
        <c:smooth val="0"/>
        <c:axId val="416509040"/>
        <c:axId val="417943568"/>
      </c:lineChart>
      <c:dateAx>
        <c:axId val="416509040"/>
        <c:scaling>
          <c:orientation val="minMax"/>
        </c:scaling>
        <c:delete val="1"/>
        <c:axPos val="b"/>
        <c:numFmt formatCode="ge" sourceLinked="1"/>
        <c:majorTickMark val="none"/>
        <c:minorTickMark val="none"/>
        <c:tickLblPos val="none"/>
        <c:crossAx val="417943568"/>
        <c:crosses val="autoZero"/>
        <c:auto val="1"/>
        <c:lblOffset val="100"/>
        <c:baseTimeUnit val="years"/>
      </c:dateAx>
      <c:valAx>
        <c:axId val="41794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50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76.08</c:v>
                </c:pt>
                <c:pt idx="1">
                  <c:v>67.3</c:v>
                </c:pt>
                <c:pt idx="2">
                  <c:v>62.45</c:v>
                </c:pt>
                <c:pt idx="3">
                  <c:v>57.52</c:v>
                </c:pt>
                <c:pt idx="4">
                  <c:v>59.29</c:v>
                </c:pt>
              </c:numCache>
            </c:numRef>
          </c:val>
        </c:ser>
        <c:dLbls>
          <c:showLegendKey val="0"/>
          <c:showVal val="0"/>
          <c:showCatName val="0"/>
          <c:showSerName val="0"/>
          <c:showPercent val="0"/>
          <c:showBubbleSize val="0"/>
        </c:dLbls>
        <c:gapWidth val="150"/>
        <c:axId val="418004792"/>
        <c:axId val="41800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66.22</c:v>
                </c:pt>
              </c:numCache>
            </c:numRef>
          </c:val>
          <c:smooth val="0"/>
        </c:ser>
        <c:dLbls>
          <c:showLegendKey val="0"/>
          <c:showVal val="0"/>
          <c:showCatName val="0"/>
          <c:showSerName val="0"/>
          <c:showPercent val="0"/>
          <c:showBubbleSize val="0"/>
        </c:dLbls>
        <c:marker val="1"/>
        <c:smooth val="0"/>
        <c:axId val="418004792"/>
        <c:axId val="418005184"/>
      </c:lineChart>
      <c:dateAx>
        <c:axId val="418004792"/>
        <c:scaling>
          <c:orientation val="minMax"/>
        </c:scaling>
        <c:delete val="1"/>
        <c:axPos val="b"/>
        <c:numFmt formatCode="ge" sourceLinked="1"/>
        <c:majorTickMark val="none"/>
        <c:minorTickMark val="none"/>
        <c:tickLblPos val="none"/>
        <c:crossAx val="418005184"/>
        <c:crosses val="autoZero"/>
        <c:auto val="1"/>
        <c:lblOffset val="100"/>
        <c:baseTimeUnit val="years"/>
      </c:dateAx>
      <c:valAx>
        <c:axId val="41800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00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253.75</c:v>
                </c:pt>
                <c:pt idx="1">
                  <c:v>289.33</c:v>
                </c:pt>
                <c:pt idx="2">
                  <c:v>312.91000000000003</c:v>
                </c:pt>
                <c:pt idx="3">
                  <c:v>353.48</c:v>
                </c:pt>
                <c:pt idx="4">
                  <c:v>338.99</c:v>
                </c:pt>
              </c:numCache>
            </c:numRef>
          </c:val>
        </c:ser>
        <c:dLbls>
          <c:showLegendKey val="0"/>
          <c:showVal val="0"/>
          <c:showCatName val="0"/>
          <c:showSerName val="0"/>
          <c:showPercent val="0"/>
          <c:showBubbleSize val="0"/>
        </c:dLbls>
        <c:gapWidth val="150"/>
        <c:axId val="418180544"/>
        <c:axId val="418180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246.72</c:v>
                </c:pt>
              </c:numCache>
            </c:numRef>
          </c:val>
          <c:smooth val="0"/>
        </c:ser>
        <c:dLbls>
          <c:showLegendKey val="0"/>
          <c:showVal val="0"/>
          <c:showCatName val="0"/>
          <c:showSerName val="0"/>
          <c:showPercent val="0"/>
          <c:showBubbleSize val="0"/>
        </c:dLbls>
        <c:marker val="1"/>
        <c:smooth val="0"/>
        <c:axId val="418180544"/>
        <c:axId val="418180936"/>
      </c:lineChart>
      <c:dateAx>
        <c:axId val="418180544"/>
        <c:scaling>
          <c:orientation val="minMax"/>
        </c:scaling>
        <c:delete val="1"/>
        <c:axPos val="b"/>
        <c:numFmt formatCode="ge" sourceLinked="1"/>
        <c:majorTickMark val="none"/>
        <c:minorTickMark val="none"/>
        <c:tickLblPos val="none"/>
        <c:crossAx val="418180936"/>
        <c:crosses val="autoZero"/>
        <c:auto val="1"/>
        <c:lblOffset val="100"/>
        <c:baseTimeUnit val="years"/>
      </c:dateAx>
      <c:valAx>
        <c:axId val="418180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18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 zoomScaleNormal="100" workbookViewId="0">
      <selection activeCell="BL66" sqref="BL66:BZ82"/>
    </sheetView>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長野県　天龍村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1428</v>
      </c>
      <c r="AM8" s="47"/>
      <c r="AN8" s="47"/>
      <c r="AO8" s="47"/>
      <c r="AP8" s="47"/>
      <c r="AQ8" s="47"/>
      <c r="AR8" s="47"/>
      <c r="AS8" s="47"/>
      <c r="AT8" s="43">
        <f>データ!S6</f>
        <v>109.44</v>
      </c>
      <c r="AU8" s="43"/>
      <c r="AV8" s="43"/>
      <c r="AW8" s="43"/>
      <c r="AX8" s="43"/>
      <c r="AY8" s="43"/>
      <c r="AZ8" s="43"/>
      <c r="BA8" s="43"/>
      <c r="BB8" s="43">
        <f>データ!T6</f>
        <v>13.05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63.05</v>
      </c>
      <c r="Q10" s="43"/>
      <c r="R10" s="43"/>
      <c r="S10" s="43"/>
      <c r="T10" s="43"/>
      <c r="U10" s="43"/>
      <c r="V10" s="43"/>
      <c r="W10" s="43">
        <f>データ!P6</f>
        <v>96.09</v>
      </c>
      <c r="X10" s="43"/>
      <c r="Y10" s="43"/>
      <c r="Z10" s="43"/>
      <c r="AA10" s="43"/>
      <c r="AB10" s="43"/>
      <c r="AC10" s="43"/>
      <c r="AD10" s="47">
        <f>データ!Q6</f>
        <v>3600</v>
      </c>
      <c r="AE10" s="47"/>
      <c r="AF10" s="47"/>
      <c r="AG10" s="47"/>
      <c r="AH10" s="47"/>
      <c r="AI10" s="47"/>
      <c r="AJ10" s="47"/>
      <c r="AK10" s="2"/>
      <c r="AL10" s="47">
        <f>データ!U6</f>
        <v>889</v>
      </c>
      <c r="AM10" s="47"/>
      <c r="AN10" s="47"/>
      <c r="AO10" s="47"/>
      <c r="AP10" s="47"/>
      <c r="AQ10" s="47"/>
      <c r="AR10" s="47"/>
      <c r="AS10" s="47"/>
      <c r="AT10" s="43">
        <f>データ!V6</f>
        <v>0.49</v>
      </c>
      <c r="AU10" s="43"/>
      <c r="AV10" s="43"/>
      <c r="AW10" s="43"/>
      <c r="AX10" s="43"/>
      <c r="AY10" s="43"/>
      <c r="AZ10" s="43"/>
      <c r="BA10" s="43"/>
      <c r="BB10" s="43">
        <f>データ!W6</f>
        <v>1814.29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204137</v>
      </c>
      <c r="D6" s="31">
        <f t="shared" si="3"/>
        <v>47</v>
      </c>
      <c r="E6" s="31">
        <f t="shared" si="3"/>
        <v>17</v>
      </c>
      <c r="F6" s="31">
        <f t="shared" si="3"/>
        <v>4</v>
      </c>
      <c r="G6" s="31">
        <f t="shared" si="3"/>
        <v>0</v>
      </c>
      <c r="H6" s="31" t="str">
        <f t="shared" si="3"/>
        <v>長野県　天龍村</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63.05</v>
      </c>
      <c r="P6" s="32">
        <f t="shared" si="3"/>
        <v>96.09</v>
      </c>
      <c r="Q6" s="32">
        <f t="shared" si="3"/>
        <v>3600</v>
      </c>
      <c r="R6" s="32">
        <f t="shared" si="3"/>
        <v>1428</v>
      </c>
      <c r="S6" s="32">
        <f t="shared" si="3"/>
        <v>109.44</v>
      </c>
      <c r="T6" s="32">
        <f t="shared" si="3"/>
        <v>13.05</v>
      </c>
      <c r="U6" s="32">
        <f t="shared" si="3"/>
        <v>889</v>
      </c>
      <c r="V6" s="32">
        <f t="shared" si="3"/>
        <v>0.49</v>
      </c>
      <c r="W6" s="32">
        <f t="shared" si="3"/>
        <v>1814.29</v>
      </c>
      <c r="X6" s="33">
        <f>IF(X7="",NA(),X7)</f>
        <v>99.15</v>
      </c>
      <c r="Y6" s="33">
        <f t="shared" ref="Y6:AG6" si="4">IF(Y7="",NA(),Y7)</f>
        <v>98.97</v>
      </c>
      <c r="Z6" s="33">
        <f t="shared" si="4"/>
        <v>98.63</v>
      </c>
      <c r="AA6" s="33">
        <f t="shared" si="4"/>
        <v>87.17</v>
      </c>
      <c r="AB6" s="33">
        <f t="shared" si="4"/>
        <v>98.67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1835.56</v>
      </c>
      <c r="BK6" s="33">
        <f t="shared" si="7"/>
        <v>1716.82</v>
      </c>
      <c r="BL6" s="33">
        <f t="shared" si="7"/>
        <v>1554.05</v>
      </c>
      <c r="BM6" s="33">
        <f t="shared" si="7"/>
        <v>1671.86</v>
      </c>
      <c r="BN6" s="33">
        <f t="shared" si="7"/>
        <v>1434.89</v>
      </c>
      <c r="BO6" s="32" t="str">
        <f>IF(BO7="","",IF(BO7="-","【-】","【"&amp;SUBSTITUTE(TEXT(BO7,"#,##0.00"),"-","△")&amp;"】"))</f>
        <v>【1,457.06】</v>
      </c>
      <c r="BP6" s="33">
        <f>IF(BP7="",NA(),BP7)</f>
        <v>76.08</v>
      </c>
      <c r="BQ6" s="33">
        <f t="shared" ref="BQ6:BY6" si="8">IF(BQ7="",NA(),BQ7)</f>
        <v>67.3</v>
      </c>
      <c r="BR6" s="33">
        <f t="shared" si="8"/>
        <v>62.45</v>
      </c>
      <c r="BS6" s="33">
        <f t="shared" si="8"/>
        <v>57.52</v>
      </c>
      <c r="BT6" s="33">
        <f t="shared" si="8"/>
        <v>59.29</v>
      </c>
      <c r="BU6" s="33">
        <f t="shared" si="8"/>
        <v>52.89</v>
      </c>
      <c r="BV6" s="33">
        <f t="shared" si="8"/>
        <v>51.73</v>
      </c>
      <c r="BW6" s="33">
        <f t="shared" si="8"/>
        <v>53.01</v>
      </c>
      <c r="BX6" s="33">
        <f t="shared" si="8"/>
        <v>50.54</v>
      </c>
      <c r="BY6" s="33">
        <f t="shared" si="8"/>
        <v>66.22</v>
      </c>
      <c r="BZ6" s="32" t="str">
        <f>IF(BZ7="","",IF(BZ7="-","【-】","【"&amp;SUBSTITUTE(TEXT(BZ7,"#,##0.00"),"-","△")&amp;"】"))</f>
        <v>【64.73】</v>
      </c>
      <c r="CA6" s="33">
        <f>IF(CA7="",NA(),CA7)</f>
        <v>253.75</v>
      </c>
      <c r="CB6" s="33">
        <f t="shared" ref="CB6:CJ6" si="9">IF(CB7="",NA(),CB7)</f>
        <v>289.33</v>
      </c>
      <c r="CC6" s="33">
        <f t="shared" si="9"/>
        <v>312.91000000000003</v>
      </c>
      <c r="CD6" s="33">
        <f t="shared" si="9"/>
        <v>353.48</v>
      </c>
      <c r="CE6" s="33">
        <f t="shared" si="9"/>
        <v>338.99</v>
      </c>
      <c r="CF6" s="33">
        <f t="shared" si="9"/>
        <v>300.52</v>
      </c>
      <c r="CG6" s="33">
        <f t="shared" si="9"/>
        <v>310.47000000000003</v>
      </c>
      <c r="CH6" s="33">
        <f t="shared" si="9"/>
        <v>299.39</v>
      </c>
      <c r="CI6" s="33">
        <f t="shared" si="9"/>
        <v>320.36</v>
      </c>
      <c r="CJ6" s="33">
        <f t="shared" si="9"/>
        <v>246.72</v>
      </c>
      <c r="CK6" s="32" t="str">
        <f>IF(CK7="","",IF(CK7="-","【-】","【"&amp;SUBSTITUTE(TEXT(CK7,"#,##0.00"),"-","△")&amp;"】"))</f>
        <v>【250.25】</v>
      </c>
      <c r="CL6" s="33">
        <f>IF(CL7="",NA(),CL7)</f>
        <v>36.25</v>
      </c>
      <c r="CM6" s="33">
        <f t="shared" ref="CM6:CU6" si="10">IF(CM7="",NA(),CM7)</f>
        <v>32.630000000000003</v>
      </c>
      <c r="CN6" s="33">
        <f t="shared" si="10"/>
        <v>32.5</v>
      </c>
      <c r="CO6" s="33">
        <f t="shared" si="10"/>
        <v>29.63</v>
      </c>
      <c r="CP6" s="33">
        <f t="shared" si="10"/>
        <v>27.88</v>
      </c>
      <c r="CQ6" s="33">
        <f t="shared" si="10"/>
        <v>36.799999999999997</v>
      </c>
      <c r="CR6" s="33">
        <f t="shared" si="10"/>
        <v>36.67</v>
      </c>
      <c r="CS6" s="33">
        <f t="shared" si="10"/>
        <v>36.200000000000003</v>
      </c>
      <c r="CT6" s="33">
        <f t="shared" si="10"/>
        <v>34.74</v>
      </c>
      <c r="CU6" s="33">
        <f t="shared" si="10"/>
        <v>41.35</v>
      </c>
      <c r="CV6" s="32" t="str">
        <f>IF(CV7="","",IF(CV7="-","【-】","【"&amp;SUBSTITUTE(TEXT(CV7,"#,##0.00"),"-","△")&amp;"】"))</f>
        <v>【40.31】</v>
      </c>
      <c r="CW6" s="33">
        <f>IF(CW7="",NA(),CW7)</f>
        <v>76.98</v>
      </c>
      <c r="CX6" s="33">
        <f t="shared" ref="CX6:DF6" si="11">IF(CX7="",NA(),CX7)</f>
        <v>77.349999999999994</v>
      </c>
      <c r="CY6" s="33">
        <f t="shared" si="11"/>
        <v>80.25</v>
      </c>
      <c r="CZ6" s="33">
        <f t="shared" si="11"/>
        <v>77.62</v>
      </c>
      <c r="DA6" s="33">
        <f t="shared" si="11"/>
        <v>77.84</v>
      </c>
      <c r="DB6" s="33">
        <f t="shared" si="11"/>
        <v>71.62</v>
      </c>
      <c r="DC6" s="33">
        <f t="shared" si="11"/>
        <v>71.239999999999995</v>
      </c>
      <c r="DD6" s="33">
        <f t="shared" si="11"/>
        <v>71.069999999999993</v>
      </c>
      <c r="DE6" s="33">
        <f t="shared" si="11"/>
        <v>70.14</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7.0000000000000007E-2</v>
      </c>
      <c r="EN6" s="32" t="str">
        <f>IF(EN7="","",IF(EN7="-","【-】","【"&amp;SUBSTITUTE(TEXT(EN7,"#,##0.00"),"-","△")&amp;"】"))</f>
        <v>【0.10】</v>
      </c>
    </row>
    <row r="7" spans="1:144" s="34" customFormat="1">
      <c r="A7" s="26"/>
      <c r="B7" s="35">
        <v>2015</v>
      </c>
      <c r="C7" s="35">
        <v>204137</v>
      </c>
      <c r="D7" s="35">
        <v>47</v>
      </c>
      <c r="E7" s="35">
        <v>17</v>
      </c>
      <c r="F7" s="35">
        <v>4</v>
      </c>
      <c r="G7" s="35">
        <v>0</v>
      </c>
      <c r="H7" s="35" t="s">
        <v>96</v>
      </c>
      <c r="I7" s="35" t="s">
        <v>97</v>
      </c>
      <c r="J7" s="35" t="s">
        <v>98</v>
      </c>
      <c r="K7" s="35" t="s">
        <v>99</v>
      </c>
      <c r="L7" s="35" t="s">
        <v>100</v>
      </c>
      <c r="M7" s="36" t="s">
        <v>101</v>
      </c>
      <c r="N7" s="36" t="s">
        <v>102</v>
      </c>
      <c r="O7" s="36">
        <v>63.05</v>
      </c>
      <c r="P7" s="36">
        <v>96.09</v>
      </c>
      <c r="Q7" s="36">
        <v>3600</v>
      </c>
      <c r="R7" s="36">
        <v>1428</v>
      </c>
      <c r="S7" s="36">
        <v>109.44</v>
      </c>
      <c r="T7" s="36">
        <v>13.05</v>
      </c>
      <c r="U7" s="36">
        <v>889</v>
      </c>
      <c r="V7" s="36">
        <v>0.49</v>
      </c>
      <c r="W7" s="36">
        <v>1814.29</v>
      </c>
      <c r="X7" s="36">
        <v>99.15</v>
      </c>
      <c r="Y7" s="36">
        <v>98.97</v>
      </c>
      <c r="Z7" s="36">
        <v>98.63</v>
      </c>
      <c r="AA7" s="36">
        <v>87.17</v>
      </c>
      <c r="AB7" s="36">
        <v>98.67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1835.56</v>
      </c>
      <c r="BK7" s="36">
        <v>1716.82</v>
      </c>
      <c r="BL7" s="36">
        <v>1554.05</v>
      </c>
      <c r="BM7" s="36">
        <v>1671.86</v>
      </c>
      <c r="BN7" s="36">
        <v>1434.89</v>
      </c>
      <c r="BO7" s="36">
        <v>1457.06</v>
      </c>
      <c r="BP7" s="36">
        <v>76.08</v>
      </c>
      <c r="BQ7" s="36">
        <v>67.3</v>
      </c>
      <c r="BR7" s="36">
        <v>62.45</v>
      </c>
      <c r="BS7" s="36">
        <v>57.52</v>
      </c>
      <c r="BT7" s="36">
        <v>59.29</v>
      </c>
      <c r="BU7" s="36">
        <v>52.89</v>
      </c>
      <c r="BV7" s="36">
        <v>51.73</v>
      </c>
      <c r="BW7" s="36">
        <v>53.01</v>
      </c>
      <c r="BX7" s="36">
        <v>50.54</v>
      </c>
      <c r="BY7" s="36">
        <v>66.22</v>
      </c>
      <c r="BZ7" s="36">
        <v>64.73</v>
      </c>
      <c r="CA7" s="36">
        <v>253.75</v>
      </c>
      <c r="CB7" s="36">
        <v>289.33</v>
      </c>
      <c r="CC7" s="36">
        <v>312.91000000000003</v>
      </c>
      <c r="CD7" s="36">
        <v>353.48</v>
      </c>
      <c r="CE7" s="36">
        <v>338.99</v>
      </c>
      <c r="CF7" s="36">
        <v>300.52</v>
      </c>
      <c r="CG7" s="36">
        <v>310.47000000000003</v>
      </c>
      <c r="CH7" s="36">
        <v>299.39</v>
      </c>
      <c r="CI7" s="36">
        <v>320.36</v>
      </c>
      <c r="CJ7" s="36">
        <v>246.72</v>
      </c>
      <c r="CK7" s="36">
        <v>250.25</v>
      </c>
      <c r="CL7" s="36">
        <v>36.25</v>
      </c>
      <c r="CM7" s="36">
        <v>32.630000000000003</v>
      </c>
      <c r="CN7" s="36">
        <v>32.5</v>
      </c>
      <c r="CO7" s="36">
        <v>29.63</v>
      </c>
      <c r="CP7" s="36">
        <v>27.88</v>
      </c>
      <c r="CQ7" s="36">
        <v>36.799999999999997</v>
      </c>
      <c r="CR7" s="36">
        <v>36.67</v>
      </c>
      <c r="CS7" s="36">
        <v>36.200000000000003</v>
      </c>
      <c r="CT7" s="36">
        <v>34.74</v>
      </c>
      <c r="CU7" s="36">
        <v>41.35</v>
      </c>
      <c r="CV7" s="36">
        <v>40.31</v>
      </c>
      <c r="CW7" s="36">
        <v>76.98</v>
      </c>
      <c r="CX7" s="36">
        <v>77.349999999999994</v>
      </c>
      <c r="CY7" s="36">
        <v>80.25</v>
      </c>
      <c r="CZ7" s="36">
        <v>77.62</v>
      </c>
      <c r="DA7" s="36">
        <v>77.84</v>
      </c>
      <c r="DB7" s="36">
        <v>71.62</v>
      </c>
      <c r="DC7" s="36">
        <v>71.239999999999995</v>
      </c>
      <c r="DD7" s="36">
        <v>71.069999999999993</v>
      </c>
      <c r="DE7" s="36">
        <v>70.14</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tenryu020</cp:lastModifiedBy>
  <cp:lastPrinted>2017-02-13T03:05:10Z</cp:lastPrinted>
  <dcterms:created xsi:type="dcterms:W3CDTF">2017-02-08T03:01:08Z</dcterms:created>
  <dcterms:modified xsi:type="dcterms:W3CDTF">2017-03-02T04:37:18Z</dcterms:modified>
</cp:coreProperties>
</file>